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8912" windowHeight="11028"/>
  </bookViews>
  <sheets>
    <sheet name="报价表" sheetId="1" r:id="rId1"/>
    <sheet name="报价构成明细表" sheetId="2"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5" i="1" l="1"/>
  <c r="F30" i="1"/>
  <c r="F31" i="1"/>
  <c r="F32" i="1"/>
  <c r="F34" i="1"/>
  <c r="F35" i="1"/>
  <c r="F36" i="1"/>
  <c r="F37" i="1"/>
</calcChain>
</file>

<file path=xl/sharedStrings.xml><?xml version="1.0" encoding="utf-8"?>
<sst xmlns="http://schemas.openxmlformats.org/spreadsheetml/2006/main" count="211" uniqueCount="139">
  <si>
    <t>作业区域</t>
  </si>
  <si>
    <t>序号</t>
  </si>
  <si>
    <t>子项目名称</t>
  </si>
  <si>
    <t>服务内容</t>
  </si>
  <si>
    <t>计量单位</t>
  </si>
  <si>
    <t>制丝车间</t>
  </si>
  <si>
    <t>制丝投料辅助作业</t>
  </si>
  <si>
    <t>用叉车辅助制丝生产线烟叶、薄片投料和开箱解包，作业结束后将包装物分类整理并搬运到指定位置，并做好叉车的日常保养和清洁。</t>
  </si>
  <si>
    <t>吨</t>
  </si>
  <si>
    <t>制丝过程辅助作业</t>
  </si>
  <si>
    <t>梗线辅助作业</t>
  </si>
  <si>
    <t>实验线辅助作业</t>
  </si>
  <si>
    <t>公斤</t>
  </si>
  <si>
    <t>烟丝装箱作业</t>
  </si>
  <si>
    <t>协助烟丝（包括叶丝、HDT烟丝、梗丝）装箱、打包、贴标签、搬运到指定位置存放（含堆位揭盖膜）等装箱全流程作业，作业后清理现场，做好叉车或托盘车的日常保养和清洁。</t>
  </si>
  <si>
    <t>膨丝装箱作业</t>
  </si>
  <si>
    <t>协助膨胀烟丝装箱、打包、贴标签、搬运到指定位置存放（含堆位揭盖膜）等装箱全流程作业，作业后清理现场，做好叉车或托盘车的日常保养和清洁。</t>
  </si>
  <si>
    <t>烟丝装卸车作业</t>
  </si>
  <si>
    <t>供丝辅助作业</t>
  </si>
  <si>
    <t>将箱装烟丝拆箱，按要求在南、北储丝房喂丝机前输送带倒丝供卷接包生产，同时按要求回收纸箱，并清理现场。</t>
  </si>
  <si>
    <t>倒烟辅助作业</t>
  </si>
  <si>
    <t>将箱装成品烟丝/半成品拆箱、按要求倒烟、回掺烟叶/丝，同时回收纸箱，并清理现场。</t>
  </si>
  <si>
    <t>烟叶精选辅助作业</t>
  </si>
  <si>
    <t>对烟叶进行精挑选，搬运烟叶杂物至指定位置，并清理现场。</t>
  </si>
  <si>
    <t>卷包车间</t>
  </si>
  <si>
    <t>喂丝辅助作业</t>
  </si>
  <si>
    <t>将烟丝搬运至指定位置并辅助喂丝。</t>
  </si>
  <si>
    <t>胶水作业</t>
  </si>
  <si>
    <t>按要求将胶水搬运至指定位置，整理并开启胶水，将胶水配送至作业点；协助废弃胶水的清理、打包等处理工作。</t>
  </si>
  <si>
    <t>半成品搬运作业</t>
  </si>
  <si>
    <t>将半成品搬运至指定位置（含人工交仓）。</t>
  </si>
  <si>
    <t>万支</t>
  </si>
  <si>
    <t>残烟包拆解作业</t>
  </si>
  <si>
    <t>协助拆解各牌号成品的残烟包，并搬运至指定位置。</t>
  </si>
  <si>
    <t>件</t>
  </si>
  <si>
    <t>残烟支拆解作业</t>
  </si>
  <si>
    <t>协助拆解各牌号成品的残支烟，并搬运至指定位置。</t>
  </si>
  <si>
    <t>材料搬运拆解作业</t>
  </si>
  <si>
    <t>辅助纸箱拆解，将纸箱添加至装箱机。</t>
  </si>
  <si>
    <t>成品装箱辅助作业</t>
  </si>
  <si>
    <t>协助将条盒烟按箱装要求打开烟箱、入箱，并按要求搬运至指定位置。</t>
  </si>
  <si>
    <t>件烟打码辅助作业</t>
  </si>
  <si>
    <t>将装箱后未打码的成品搬运至打码作业点，打码完成后搬运至指定位置。</t>
  </si>
  <si>
    <t>成品整理作业1</t>
  </si>
  <si>
    <t>对纯手工异型条盒产品进行辅助整理。</t>
  </si>
  <si>
    <t>成品整理作业2</t>
  </si>
  <si>
    <t>对半机械异型条盒产品进行辅助整理。</t>
  </si>
  <si>
    <t>成型车间</t>
  </si>
  <si>
    <t>成型搬运辅助作业</t>
  </si>
  <si>
    <t>滤棒搬运辅助作业</t>
  </si>
  <si>
    <t>将茜装/盒装/箱装滤棒材料搬运至指定位置并按要求回收器具（含空筛、地台板等承载用具、纸制品），含调运滤棒区域内转堆作业。</t>
  </si>
  <si>
    <t>过筛、装箱作业</t>
  </si>
  <si>
    <t>将箱装、盒装滤棒拆盒后搬运至筛内，并搬运至指定位置，或将筛内滤棒人工装盒装箱，并搬运至指定位置并按要求进行整理。</t>
  </si>
  <si>
    <t>人工拍棒作业</t>
  </si>
  <si>
    <t>将滤棒从成型车间搬运至卷包车间指定位置,将滤棒拆箱后拍棒辅助卷接机生产,将滤棒搬运至指定位置并按要求回收对应的纸箱、纸盒等材料。</t>
  </si>
  <si>
    <t>动力车间</t>
  </si>
  <si>
    <t>烟末、梗签等搬运</t>
  </si>
  <si>
    <t>将筛分出的烟末、烟尘、烟砂、烟棒、梗签等装袋搬运到指定位置。</t>
  </si>
  <si>
    <t>储运科</t>
  </si>
  <si>
    <t>原料搬运或装/卸车</t>
  </si>
  <si>
    <t>储运科、配香车间、行政科、物流中心</t>
  </si>
  <si>
    <t>辅料（含香精香料、营销物料）装/卸车</t>
  </si>
  <si>
    <t>储运科、配香车间、物流中心</t>
  </si>
  <si>
    <t>原辅料（含香精香料、营销物料）转堆</t>
  </si>
  <si>
    <t>将原辅料（含香精香料、营销物料）进行同层或不同层，或同一园区不同仓库之间转堆作业，含从原堆位取出，并搬运至指定位置重新归堆的全过程动作。</t>
  </si>
  <si>
    <t>辅料配盘</t>
  </si>
  <si>
    <t>按要求将一定数量的辅料配至托盘上，搬运至辅料高架库入库道上，并对作业现场进行清理。</t>
  </si>
  <si>
    <t>托</t>
  </si>
  <si>
    <t>成品烟装卸车及相关辅助作业</t>
  </si>
  <si>
    <t>托盘联运装车</t>
  </si>
  <si>
    <t>协助完成成品托盘联运装车作业。</t>
  </si>
  <si>
    <t>烟叶检查</t>
  </si>
  <si>
    <t>箱</t>
  </si>
  <si>
    <t>储运科、物流中心</t>
  </si>
  <si>
    <t>仓储搬运辅助服务</t>
  </si>
  <si>
    <t>负责货物出入库的全流程操作与监督，包括但不限于车辆引导与检查、单据与货物核对、装卸作业组织与监督、库内规范堆存、协助虫害治理等专业操作前后的相关工作、虫害与温湿度监控点数据采集、安全隐患排查与协助整改，以及仓库及相关区域（含办公区域、楼梯、电梯、洗手间、室外、通道、茶水间、吸烟室）的日常清洁保洁工作（含清洁用品、工具提供），并完成甲方交办的其他在库任务。</t>
  </si>
  <si>
    <t>元/平方米*月</t>
  </si>
  <si>
    <t>搬运工具提供1</t>
  </si>
  <si>
    <t>元/台*月</t>
  </si>
  <si>
    <t>搬运工具提供2</t>
  </si>
  <si>
    <t>其它搬运作业</t>
  </si>
  <si>
    <t>萃取辅助作业（包含但不限于以下内容）：协助萃取作业全过程搬运辅助作业，包括物料盛装用具清洗、原料（含烟末）搬运至指定位置、协助粉碎研磨物料装箱、萃取间辅助用品搬运处理、现场清理、物料装箱、拆箱及搬运等相关辅助工作以及其他类似作业。</t>
  </si>
  <si>
    <t>时</t>
  </si>
  <si>
    <t>颗粒线辅助作业（包含但不限于以下内容）：协助颗粒线生产的全过程搬运辅助作业，包括但不限于配合投料（叉车搬运梗片、拆箱倒料）、作业后包装物分类整理、成品颗粒的装箱密封贴标及搬运至指定位置、现场清理与废弃物清运至指定位置等相关操作，以及其他类似作业。</t>
  </si>
  <si>
    <t>转烟或其他特殊时间的材料打包作业，并需按照定置管理要求将材料搬运至指定位置；</t>
  </si>
  <si>
    <t>收集作业点的废油、油烟、残支、烟沙、包装物等，经打包、过称、装箱等操作后搬运至指定位置；</t>
  </si>
  <si>
    <t>材料搬运作业（包含但不限于以下内容）：按要求将成型车间所需材料、器具（含空筛）、同层转堆滤棒等搬运至指定位置，并按要求对材料外包装进行拆除及搬运至指定位置，按要求对材料、器具进行整理。</t>
  </si>
  <si>
    <t>滤棒搬运作业（包含但不限于以下内容）：按要求把需要AGV调运的物料、器具（含滤棒成品、空筛、承载用具）按要求搬运至指定位置，并按要求对AGV调运物料过程进行监控、定时报备及按要求整理调运物料。</t>
  </si>
  <si>
    <t>设备科</t>
  </si>
  <si>
    <t>协助完成零配件入库搬运作业；</t>
  </si>
  <si>
    <t>行政科</t>
  </si>
  <si>
    <t>协助完成废弃材料搅拌作业；</t>
  </si>
  <si>
    <t>协助完成件烟进行重新投放；</t>
  </si>
  <si>
    <t>不限</t>
  </si>
  <si>
    <t>其它临时安排的搬运辅助作业。</t>
  </si>
  <si>
    <t>外仓非生产性设备设施维护</t>
  </si>
  <si>
    <t>搬运装卸提升作业</t>
  </si>
  <si>
    <t>负责提供涵盖先进物流技术与系统应用、智能化物流装备研发及物流作业优化在内的综合性物流创新辅助服务。</t>
  </si>
  <si>
    <t>1.用叉车辅助搬运烟梗到指定位置，配合开箱解包和投料，作业结束后将包装物分类整理并搬运到指定位置；做好叉车的日常保养和清洁；
2.对梗拐剔除设备剔除的碎梗等进行装袋、称重并搬运至指定位置；
3.梗丝线切丝机铜排链搬运、清洗作业；
4.搬运梗线HDT烘丝出口风选剔除物至指定位置，并协助回掺；
5.清理搬运作业现场；
6.其他类似作业。</t>
  </si>
  <si>
    <t>1.用叉车辅助搬运实验线原料、香精香料、包装材料、地台板等物料，作业结束后将包装物分类整理并搬运到指定位置；做好叉车的日常保养和清洁；
2.按要求挑拣原料中的杂物，配合烟叶投料作业；
3.实验线烟丝装箱（包括打箱、套袋、装箱、密封、贴标签等），并搬运至指定位置；
4.配合烘丝前翻箱、加香段掺兑烟丝的倒烟、翻箱等；
5.实验线移动柜搬运作业；
6.实验线切丝机铜排链搬运、清洗作业；
7.清理搬运作业现场；搬运废弃物至指定位置；
8.其他类似作业。</t>
  </si>
  <si>
    <t>1.将箱装烟丝/物料从堆位装上车并按要求做好整理；
2.将箱装烟丝/物料从车上卸到指定堆位，并按要求做好整理。</t>
  </si>
  <si>
    <t>1.协助完成从堆位（含输送带）取烟、车上堆叠整理成品烟作业。
2.协助完成成品烟堆位转移（含同层与不同层）、归堆码垛（含输送带）作业。
3.协助完成成品烟破损鉴定或置换作业。
4.协助完成成品质检的搬运及回样相关联的搬运作业。
5.成品贴标签作业。
1-5项任意一项均为一项单独作业。</t>
    <phoneticPr fontId="2" type="noConversion"/>
  </si>
  <si>
    <t>烟叶（烟丝）辅助作业（包含但不限于以下内容）：协助烟叶与烟丝剔除物的搬运、辅助物料（地台板、胶箱等）的搬运与现场清理、烟丝剔除物的筛分、物料转堆作业（含使用相应工具进行转堆与重新归堆）等各项搬运相关辅助服务，以及其它类似作业。</t>
    <phoneticPr fontId="2" type="noConversion"/>
  </si>
  <si>
    <t>时</t>
    <phoneticPr fontId="2" type="noConversion"/>
  </si>
  <si>
    <t>年度服务量</t>
    <phoneticPr fontId="1" type="noConversion"/>
  </si>
  <si>
    <t>报价书</t>
    <phoneticPr fontId="1" type="noConversion"/>
  </si>
  <si>
    <t>备注</t>
  </si>
  <si>
    <t>服务人员净收入(元/人/月)</t>
  </si>
  <si>
    <t>指扣除五险一金、劳保费、交通费、伙食费的到手工资</t>
  </si>
  <si>
    <t>五险一金(元/人/月)</t>
  </si>
  <si>
    <t>按政府要求购买</t>
  </si>
  <si>
    <t>劳保费(元/人/月)</t>
  </si>
  <si>
    <t>交通费(元/人/月)</t>
  </si>
  <si>
    <t>伙食费(元/人/月)</t>
  </si>
  <si>
    <t>清洁工具及清洁用品费用（元/月）</t>
  </si>
  <si>
    <t>管理费</t>
  </si>
  <si>
    <t>填写占1-10项总额的百分比</t>
  </si>
  <si>
    <t>风险及利润</t>
  </si>
  <si>
    <t>成本构成</t>
    <phoneticPr fontId="1" type="noConversion"/>
  </si>
  <si>
    <t>金额（不含税）</t>
    <phoneticPr fontId="1" type="noConversion"/>
  </si>
  <si>
    <t>报价构成明细表</t>
    <phoneticPr fontId="1" type="noConversion"/>
  </si>
  <si>
    <t>XXXXXX 单位</t>
  </si>
  <si>
    <t>(盖章)</t>
    <phoneticPr fontId="1" type="noConversion"/>
  </si>
  <si>
    <t>2026年   月   日</t>
    <phoneticPr fontId="1" type="noConversion"/>
  </si>
  <si>
    <t>广州卷烟厂：
    感谢贵方的信任与委托。结合贵方需求的具体作业特点、用工成本及相关费用，并综合考量当前市场行情，我方经审慎评估，现就相关服务提供如下报价：</t>
    <phoneticPr fontId="1" type="noConversion"/>
  </si>
  <si>
    <t>单价
（元，不含税）</t>
    <phoneticPr fontId="1" type="noConversion"/>
  </si>
  <si>
    <t>对各种规格原料从同层，或不同层堆位取出、开箱（平面或脱箱）、检查、称重（按需）、重新打包（含一箱分拆多箱打包）、重新归堆的一系列作业过程。</t>
    <phoneticPr fontId="1" type="noConversion"/>
  </si>
  <si>
    <t>协助完成辅料材料整理（包括材料拆包、抽检、收料、发料、库内归堆、整理）</t>
    <phoneticPr fontId="1" type="noConversion"/>
  </si>
  <si>
    <t>提供外部仓库非生产性设备设施的维护服务，涵盖照明、空调、厨房、弱电等系统。</t>
    <phoneticPr fontId="1" type="noConversion"/>
  </si>
  <si>
    <t>按需</t>
    <phoneticPr fontId="1" type="noConversion"/>
  </si>
  <si>
    <t>1.将成型相关物料按要求搬运至指定位置（含空茜回收和定置）并按要求进行整理。
2.将复合相关物料按要求搬运至指定位置（含空茜回收和定置）并按要求进行整理。
3.将发射相关物料（含筛装滤棒及筛载盒滤棒或盒装滤棒）搬运至指定位置，在发射连线设备上料拍棒，并对承载滤棒用具（含空茜、纸盒、地台板）按要求进行回收整理，并搬运至指定位置。
4.滤棒上库及上库滤棒发射机空筛回收等一系列动作。
1-4项任意一项均为一项单独作业。</t>
    <phoneticPr fontId="2" type="noConversion"/>
  </si>
  <si>
    <t xml:space="preserve">1.对烟叶、薄片、烟梗等原料进行卸车，并搬运至指定位置（含高架库入库道及车间区域），对作业现场及用具进行清理的全过程，由卸车、盘整剪带、搬运进库到归堆等环节构成；
2.从指定位置（含高架库入库道及车间区域）上将烟叶、薄片、烟梗等原料装上车，并摆放整理好的全过程，由堆位取货、搬运出库、盘整及上车等环节构成。
</t>
  </si>
  <si>
    <t xml:space="preserve">1. 装车指从一楼货位取货到装上车并摆放整理好的全过程，由堆位取货、搬运出库、盘整及上车等环节构成。
2.卸车指从车上卸货到归入一楼堆位的全过程，由卸车、盘整、搬运进库（含搬运至辅料高架库入库道上）到归堆等环节构成。
</t>
  </si>
  <si>
    <r>
      <t xml:space="preserve">
1.处理机械手未完全拆分的包装物，并将包装物分类堆放；对解包机械手区域散落碎叶进</t>
    </r>
    <r>
      <rPr>
        <sz val="10"/>
        <rFont val="宋体"/>
        <family val="3"/>
        <charset val="134"/>
      </rPr>
      <t>行清理回收；协助解包工序处理霉变烟叶及杂物；
2.烟叶线、膨丝线切丝机铜排链搬运、清洗作业；
3.清理钢箱、加料机、加香机筒内杂物，将清理杂物搬运到指定位置；
4.对回收烟末、回掺烟丝进行搬运、拆箱、倒烟及清洁等工作；
5.按要求对胶箱清洗、晾干，并搬运至指定位置；</t>
    </r>
    <r>
      <rPr>
        <sz val="10"/>
        <color theme="1"/>
        <rFont val="宋体"/>
        <family val="3"/>
        <charset val="134"/>
      </rPr>
      <t xml:space="preserve">
6.清理搬运作业现场
7.其他类似作业。
</t>
    </r>
  </si>
  <si>
    <t>满足甲方运作效率需求，提供手动搬运设备 (如电动堆高车、手动液压叉车等）</t>
    <phoneticPr fontId="1" type="noConversion"/>
  </si>
  <si>
    <t>手动搬运设备 (如电动堆高车、手动液压叉车等）租用费用(元/台/月)</t>
    <phoneticPr fontId="1" type="noConversion"/>
  </si>
  <si>
    <t>满足甲方运作效率需求，提供电动叉（抱）车。</t>
    <phoneticPr fontId="1" type="noConversion"/>
  </si>
  <si>
    <t>电动叉（抱）车租用费用(元/台/月)</t>
    <phoneticPr fontId="1" type="noConversion"/>
  </si>
  <si>
    <t>仓库总面积约为2122402.68平方米</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</si>
</sst>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0_);[Red]\(0.00\)"/>
    <numFmt numFmtId="177" formatCode="0_);[Red]\(0\)"/>
    <numFmt numFmtId="178" formatCode="0.00_ "/>
  </numFmts>
  <fonts count="9" x14ac:knownFonts="1">
    <font>
      <sz val="11"/>
      <color theme="1"/>
      <name val="宋体"/>
      <family val="2"/>
      <charset val="134"/>
      <scheme val="minor"/>
    </font>
    <font>
      <sz val="9"/>
      <name val="宋体"/>
      <family val="2"/>
      <charset val="134"/>
      <scheme val="minor"/>
    </font>
    <font>
      <sz val="9"/>
      <name val="宋体"/>
      <family val="3"/>
      <charset val="134"/>
      <scheme val="minor"/>
    </font>
    <font>
      <sz val="10"/>
      <color theme="1"/>
      <name val="宋体"/>
      <family val="3"/>
      <charset val="134"/>
    </font>
    <font>
      <sz val="10"/>
      <name val="宋体"/>
      <family val="3"/>
      <charset val="134"/>
    </font>
    <font>
      <b/>
      <sz val="10"/>
      <name val="宋体"/>
      <family val="3"/>
      <charset val="134"/>
    </font>
    <font>
      <b/>
      <sz val="10"/>
      <color rgb="FF000000"/>
      <name val="宋体"/>
      <family val="3"/>
      <charset val="134"/>
    </font>
    <font>
      <b/>
      <sz val="24"/>
      <color rgb="FF000000"/>
      <name val="宋体"/>
      <family val="3"/>
      <charset val="134"/>
    </font>
    <font>
      <sz val="10"/>
      <color rgb="FF000000"/>
      <name val="宋体"/>
      <family val="3"/>
      <charset val="134"/>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alignment vertical="center"/>
    </xf>
  </cellStyleXfs>
  <cellXfs count="36">
    <xf numFmtId="0" fontId="0" fillId="0" borderId="0" xfId="0">
      <alignment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0" borderId="1" xfId="0" applyFont="1" applyFill="1" applyBorder="1" applyAlignment="1">
      <alignment horizontal="left" vertical="top" wrapText="1"/>
    </xf>
    <xf numFmtId="0" fontId="5" fillId="0" borderId="1" xfId="0" applyFont="1" applyFill="1" applyBorder="1" applyAlignment="1">
      <alignment horizontal="center" vertical="center" wrapText="1"/>
    </xf>
    <xf numFmtId="0" fontId="3" fillId="0" borderId="0" xfId="0" applyFont="1">
      <alignment vertical="center"/>
    </xf>
    <xf numFmtId="0" fontId="3" fillId="0" borderId="0" xfId="0" applyFont="1" applyFill="1">
      <alignment vertical="center"/>
    </xf>
    <xf numFmtId="0" fontId="6" fillId="0" borderId="1"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vertical="center" wrapText="1"/>
    </xf>
    <xf numFmtId="176"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xf>
    <xf numFmtId="177" fontId="3" fillId="0" borderId="0" xfId="0" applyNumberFormat="1" applyFont="1" applyFill="1">
      <alignment vertical="center"/>
    </xf>
    <xf numFmtId="176" fontId="3" fillId="0" borderId="1" xfId="0" applyNumberFormat="1" applyFont="1" applyBorder="1">
      <alignment vertical="center"/>
    </xf>
    <xf numFmtId="176" fontId="3" fillId="0" borderId="0" xfId="0" applyNumberFormat="1" applyFont="1">
      <alignment vertical="center"/>
    </xf>
    <xf numFmtId="178" fontId="6" fillId="0" borderId="1" xfId="0" applyNumberFormat="1" applyFont="1" applyBorder="1" applyAlignment="1">
      <alignment horizontal="center" vertical="center"/>
    </xf>
    <xf numFmtId="178" fontId="8" fillId="0" borderId="1" xfId="0" applyNumberFormat="1" applyFont="1" applyBorder="1" applyAlignment="1">
      <alignment horizontal="center" vertical="center"/>
    </xf>
    <xf numFmtId="178" fontId="3" fillId="0" borderId="0" xfId="0" applyNumberFormat="1" applyFont="1">
      <alignment vertical="center"/>
    </xf>
    <xf numFmtId="0" fontId="3" fillId="0" borderId="0" xfId="0" applyFont="1" applyFill="1" applyAlignment="1">
      <alignment horizontal="center" vertical="center"/>
    </xf>
    <xf numFmtId="0" fontId="3" fillId="0" borderId="0" xfId="0" applyFont="1" applyAlignment="1">
      <alignment horizontal="center" vertical="center"/>
    </xf>
    <xf numFmtId="0" fontId="7"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2"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0"/>
  <sheetViews>
    <sheetView tabSelected="1" zoomScale="98" zoomScaleNormal="98" workbookViewId="0">
      <selection activeCell="A2" sqref="A2:G3"/>
    </sheetView>
  </sheetViews>
  <sheetFormatPr defaultColWidth="9" defaultRowHeight="12" x14ac:dyDescent="0.25"/>
  <cols>
    <col min="1" max="1" width="9" style="9"/>
    <col min="2" max="2" width="5.109375" style="9" customWidth="1"/>
    <col min="3" max="3" width="11.88671875" style="9" customWidth="1"/>
    <col min="4" max="4" width="38.21875" style="10" customWidth="1"/>
    <col min="5" max="5" width="8.109375" style="10" customWidth="1"/>
    <col min="6" max="6" width="14.44140625" style="22" customWidth="1"/>
    <col min="7" max="7" width="14.6640625" style="24" customWidth="1"/>
    <col min="8" max="16384" width="9" style="9"/>
  </cols>
  <sheetData>
    <row r="1" spans="1:7" ht="30.6" x14ac:dyDescent="0.25">
      <c r="A1" s="30" t="s">
        <v>105</v>
      </c>
      <c r="B1" s="30"/>
      <c r="C1" s="30"/>
      <c r="D1" s="30"/>
      <c r="E1" s="30"/>
      <c r="F1" s="30"/>
      <c r="G1" s="30"/>
    </row>
    <row r="2" spans="1:7" ht="18.75" customHeight="1" x14ac:dyDescent="0.25">
      <c r="A2" s="31" t="s">
        <v>124</v>
      </c>
      <c r="B2" s="32"/>
      <c r="C2" s="32"/>
      <c r="D2" s="32"/>
      <c r="E2" s="32"/>
      <c r="F2" s="32"/>
      <c r="G2" s="32"/>
    </row>
    <row r="3" spans="1:7" ht="46.5" customHeight="1" x14ac:dyDescent="0.25">
      <c r="A3" s="32"/>
      <c r="B3" s="32"/>
      <c r="C3" s="32"/>
      <c r="D3" s="32"/>
      <c r="E3" s="32"/>
      <c r="F3" s="32"/>
      <c r="G3" s="32"/>
    </row>
    <row r="4" spans="1:7" ht="36" x14ac:dyDescent="0.25">
      <c r="A4" s="8" t="s">
        <v>0</v>
      </c>
      <c r="B4" s="8" t="s">
        <v>1</v>
      </c>
      <c r="C4" s="8" t="s">
        <v>2</v>
      </c>
      <c r="D4" s="8" t="s">
        <v>3</v>
      </c>
      <c r="E4" s="8" t="s">
        <v>4</v>
      </c>
      <c r="F4" s="17" t="s">
        <v>104</v>
      </c>
      <c r="G4" s="16" t="s">
        <v>125</v>
      </c>
    </row>
    <row r="5" spans="1:7" ht="53.25" customHeight="1" x14ac:dyDescent="0.25">
      <c r="A5" s="1" t="s">
        <v>5</v>
      </c>
      <c r="B5" s="1">
        <v>1</v>
      </c>
      <c r="C5" s="1" t="s">
        <v>6</v>
      </c>
      <c r="D5" s="2" t="s">
        <v>7</v>
      </c>
      <c r="E5" s="1" t="s">
        <v>8</v>
      </c>
      <c r="F5" s="18">
        <v>3070.4</v>
      </c>
      <c r="G5" s="23"/>
    </row>
    <row r="6" spans="1:7" ht="144.75" customHeight="1" x14ac:dyDescent="0.25">
      <c r="A6" s="1" t="s">
        <v>5</v>
      </c>
      <c r="B6" s="1">
        <v>2</v>
      </c>
      <c r="C6" s="1" t="s">
        <v>9</v>
      </c>
      <c r="D6" s="2" t="s">
        <v>133</v>
      </c>
      <c r="E6" s="1" t="s">
        <v>8</v>
      </c>
      <c r="F6" s="18">
        <v>49396.171799999996</v>
      </c>
      <c r="G6" s="23"/>
    </row>
    <row r="7" spans="1:7" ht="143.4" customHeight="1" x14ac:dyDescent="0.25">
      <c r="A7" s="1" t="s">
        <v>5</v>
      </c>
      <c r="B7" s="1">
        <v>3</v>
      </c>
      <c r="C7" s="1" t="s">
        <v>10</v>
      </c>
      <c r="D7" s="2" t="s">
        <v>98</v>
      </c>
      <c r="E7" s="1" t="s">
        <v>8</v>
      </c>
      <c r="F7" s="19">
        <v>4418.4152000000004</v>
      </c>
      <c r="G7" s="23"/>
    </row>
    <row r="8" spans="1:7" ht="199.8" customHeight="1" x14ac:dyDescent="0.25">
      <c r="A8" s="1" t="s">
        <v>5</v>
      </c>
      <c r="B8" s="1">
        <v>4</v>
      </c>
      <c r="C8" s="3" t="s">
        <v>11</v>
      </c>
      <c r="D8" s="4" t="s">
        <v>99</v>
      </c>
      <c r="E8" s="3" t="s">
        <v>12</v>
      </c>
      <c r="F8" s="20">
        <v>68090.899999999994</v>
      </c>
      <c r="G8" s="23"/>
    </row>
    <row r="9" spans="1:7" ht="60" x14ac:dyDescent="0.25">
      <c r="A9" s="5" t="s">
        <v>5</v>
      </c>
      <c r="B9" s="1">
        <v>5</v>
      </c>
      <c r="C9" s="6" t="s">
        <v>13</v>
      </c>
      <c r="D9" s="4" t="s">
        <v>14</v>
      </c>
      <c r="E9" s="3" t="s">
        <v>12</v>
      </c>
      <c r="F9" s="20">
        <v>2794317.2</v>
      </c>
      <c r="G9" s="23"/>
    </row>
    <row r="10" spans="1:7" ht="47.25" customHeight="1" x14ac:dyDescent="0.25">
      <c r="A10" s="5" t="s">
        <v>5</v>
      </c>
      <c r="B10" s="1">
        <v>6</v>
      </c>
      <c r="C10" s="6" t="s">
        <v>15</v>
      </c>
      <c r="D10" s="4" t="s">
        <v>16</v>
      </c>
      <c r="E10" s="3" t="s">
        <v>12</v>
      </c>
      <c r="F10" s="20">
        <v>2381427.7999999998</v>
      </c>
      <c r="G10" s="23"/>
    </row>
    <row r="11" spans="1:7" ht="58.5" customHeight="1" x14ac:dyDescent="0.25">
      <c r="A11" s="5" t="s">
        <v>5</v>
      </c>
      <c r="B11" s="1">
        <v>7</v>
      </c>
      <c r="C11" s="5" t="s">
        <v>17</v>
      </c>
      <c r="D11" s="2" t="s">
        <v>100</v>
      </c>
      <c r="E11" s="1" t="s">
        <v>8</v>
      </c>
      <c r="F11" s="20">
        <v>2713.93255</v>
      </c>
      <c r="G11" s="23"/>
    </row>
    <row r="12" spans="1:7" ht="47.25" customHeight="1" x14ac:dyDescent="0.25">
      <c r="A12" s="6" t="s">
        <v>5</v>
      </c>
      <c r="B12" s="1">
        <v>8</v>
      </c>
      <c r="C12" s="6" t="s">
        <v>18</v>
      </c>
      <c r="D12" s="4" t="s">
        <v>19</v>
      </c>
      <c r="E12" s="3" t="s">
        <v>12</v>
      </c>
      <c r="F12" s="20">
        <v>1585333.8</v>
      </c>
      <c r="G12" s="23"/>
    </row>
    <row r="13" spans="1:7" ht="53.25" customHeight="1" x14ac:dyDescent="0.25">
      <c r="A13" s="6" t="s">
        <v>5</v>
      </c>
      <c r="B13" s="1">
        <v>9</v>
      </c>
      <c r="C13" s="6" t="s">
        <v>20</v>
      </c>
      <c r="D13" s="4" t="s">
        <v>21</v>
      </c>
      <c r="E13" s="3" t="s">
        <v>12</v>
      </c>
      <c r="F13" s="20">
        <v>735369.8</v>
      </c>
      <c r="G13" s="23"/>
    </row>
    <row r="14" spans="1:7" ht="46.5" customHeight="1" x14ac:dyDescent="0.25">
      <c r="A14" s="6" t="s">
        <v>5</v>
      </c>
      <c r="B14" s="1">
        <v>10</v>
      </c>
      <c r="C14" s="6" t="s">
        <v>22</v>
      </c>
      <c r="D14" s="4" t="s">
        <v>23</v>
      </c>
      <c r="E14" s="3" t="s">
        <v>12</v>
      </c>
      <c r="F14" s="20">
        <v>61600</v>
      </c>
      <c r="G14" s="23"/>
    </row>
    <row r="15" spans="1:7" ht="39" customHeight="1" x14ac:dyDescent="0.25">
      <c r="A15" s="3" t="s">
        <v>24</v>
      </c>
      <c r="B15" s="1">
        <v>11</v>
      </c>
      <c r="C15" s="3" t="s">
        <v>25</v>
      </c>
      <c r="D15" s="4" t="s">
        <v>26</v>
      </c>
      <c r="E15" s="3" t="s">
        <v>12</v>
      </c>
      <c r="F15" s="19">
        <v>689370</v>
      </c>
      <c r="G15" s="23"/>
    </row>
    <row r="16" spans="1:7" ht="48" customHeight="1" x14ac:dyDescent="0.25">
      <c r="A16" s="6" t="s">
        <v>24</v>
      </c>
      <c r="B16" s="1">
        <v>12</v>
      </c>
      <c r="C16" s="6" t="s">
        <v>27</v>
      </c>
      <c r="D16" s="4" t="s">
        <v>28</v>
      </c>
      <c r="E16" s="3" t="s">
        <v>12</v>
      </c>
      <c r="F16" s="19">
        <v>888927</v>
      </c>
      <c r="G16" s="23"/>
    </row>
    <row r="17" spans="1:7" ht="42.75" customHeight="1" x14ac:dyDescent="0.25">
      <c r="A17" s="3" t="s">
        <v>24</v>
      </c>
      <c r="B17" s="1">
        <v>13</v>
      </c>
      <c r="C17" s="3" t="s">
        <v>29</v>
      </c>
      <c r="D17" s="4" t="s">
        <v>30</v>
      </c>
      <c r="E17" s="3" t="s">
        <v>31</v>
      </c>
      <c r="F17" s="19">
        <v>30000</v>
      </c>
      <c r="G17" s="23"/>
    </row>
    <row r="18" spans="1:7" ht="36" customHeight="1" x14ac:dyDescent="0.25">
      <c r="A18" s="3" t="s">
        <v>24</v>
      </c>
      <c r="B18" s="1">
        <v>14</v>
      </c>
      <c r="C18" s="3" t="s">
        <v>32</v>
      </c>
      <c r="D18" s="4" t="s">
        <v>33</v>
      </c>
      <c r="E18" s="3" t="s">
        <v>34</v>
      </c>
      <c r="F18" s="19">
        <v>2400</v>
      </c>
      <c r="G18" s="23"/>
    </row>
    <row r="19" spans="1:7" ht="36" customHeight="1" x14ac:dyDescent="0.25">
      <c r="A19" s="3" t="s">
        <v>24</v>
      </c>
      <c r="B19" s="1">
        <v>15</v>
      </c>
      <c r="C19" s="3" t="s">
        <v>35</v>
      </c>
      <c r="D19" s="4" t="s">
        <v>36</v>
      </c>
      <c r="E19" s="3" t="s">
        <v>12</v>
      </c>
      <c r="F19" s="19">
        <v>1104000</v>
      </c>
      <c r="G19" s="23"/>
    </row>
    <row r="20" spans="1:7" ht="41.25" customHeight="1" x14ac:dyDescent="0.25">
      <c r="A20" s="6" t="s">
        <v>24</v>
      </c>
      <c r="B20" s="5">
        <v>16</v>
      </c>
      <c r="C20" s="6" t="s">
        <v>37</v>
      </c>
      <c r="D20" s="4" t="s">
        <v>38</v>
      </c>
      <c r="E20" s="3" t="s">
        <v>31</v>
      </c>
      <c r="F20" s="19">
        <v>5575809</v>
      </c>
      <c r="G20" s="23"/>
    </row>
    <row r="21" spans="1:7" ht="41.25" customHeight="1" x14ac:dyDescent="0.25">
      <c r="A21" s="3" t="s">
        <v>24</v>
      </c>
      <c r="B21" s="1">
        <v>17</v>
      </c>
      <c r="C21" s="3" t="s">
        <v>39</v>
      </c>
      <c r="D21" s="4" t="s">
        <v>40</v>
      </c>
      <c r="E21" s="3" t="s">
        <v>31</v>
      </c>
      <c r="F21" s="19">
        <v>178124</v>
      </c>
      <c r="G21" s="23"/>
    </row>
    <row r="22" spans="1:7" ht="41.25" customHeight="1" x14ac:dyDescent="0.25">
      <c r="A22" s="3" t="s">
        <v>24</v>
      </c>
      <c r="B22" s="1">
        <v>18</v>
      </c>
      <c r="C22" s="3" t="s">
        <v>41</v>
      </c>
      <c r="D22" s="4" t="s">
        <v>42</v>
      </c>
      <c r="E22" s="3" t="s">
        <v>31</v>
      </c>
      <c r="F22" s="19">
        <v>189742</v>
      </c>
      <c r="G22" s="23"/>
    </row>
    <row r="23" spans="1:7" ht="24" x14ac:dyDescent="0.25">
      <c r="A23" s="3" t="s">
        <v>24</v>
      </c>
      <c r="B23" s="1">
        <v>19</v>
      </c>
      <c r="C23" s="3" t="s">
        <v>43</v>
      </c>
      <c r="D23" s="4" t="s">
        <v>44</v>
      </c>
      <c r="E23" s="3" t="s">
        <v>31</v>
      </c>
      <c r="F23" s="19">
        <v>950</v>
      </c>
      <c r="G23" s="23"/>
    </row>
    <row r="24" spans="1:7" ht="24" x14ac:dyDescent="0.25">
      <c r="A24" s="1" t="s">
        <v>24</v>
      </c>
      <c r="B24" s="1">
        <v>20</v>
      </c>
      <c r="C24" s="1" t="s">
        <v>45</v>
      </c>
      <c r="D24" s="2" t="s">
        <v>46</v>
      </c>
      <c r="E24" s="1" t="s">
        <v>31</v>
      </c>
      <c r="F24" s="19">
        <v>1000</v>
      </c>
      <c r="G24" s="23"/>
    </row>
    <row r="25" spans="1:7" ht="160.80000000000001" customHeight="1" x14ac:dyDescent="0.25">
      <c r="A25" s="6" t="s">
        <v>47</v>
      </c>
      <c r="B25" s="5">
        <v>21</v>
      </c>
      <c r="C25" s="6" t="s">
        <v>48</v>
      </c>
      <c r="D25" s="4" t="s">
        <v>130</v>
      </c>
      <c r="E25" s="3" t="s">
        <v>31</v>
      </c>
      <c r="F25" s="18">
        <f>293934.528+750174.3+405012.3+438433</f>
        <v>1887554.128</v>
      </c>
      <c r="G25" s="23"/>
    </row>
    <row r="26" spans="1:7" ht="51.75" customHeight="1" x14ac:dyDescent="0.25">
      <c r="A26" s="6" t="s">
        <v>47</v>
      </c>
      <c r="B26" s="1">
        <v>22</v>
      </c>
      <c r="C26" s="6" t="s">
        <v>49</v>
      </c>
      <c r="D26" s="4" t="s">
        <v>50</v>
      </c>
      <c r="E26" s="3" t="s">
        <v>31</v>
      </c>
      <c r="F26" s="21">
        <v>637592.49</v>
      </c>
      <c r="G26" s="23"/>
    </row>
    <row r="27" spans="1:7" ht="48.75" customHeight="1" x14ac:dyDescent="0.25">
      <c r="A27" s="3" t="s">
        <v>47</v>
      </c>
      <c r="B27" s="1">
        <v>23</v>
      </c>
      <c r="C27" s="3" t="s">
        <v>51</v>
      </c>
      <c r="D27" s="4" t="s">
        <v>52</v>
      </c>
      <c r="E27" s="3" t="s">
        <v>31</v>
      </c>
      <c r="F27" s="21">
        <v>138848.60999999999</v>
      </c>
      <c r="G27" s="23"/>
    </row>
    <row r="28" spans="1:7" ht="48" customHeight="1" x14ac:dyDescent="0.25">
      <c r="A28" s="3" t="s">
        <v>47</v>
      </c>
      <c r="B28" s="1">
        <v>24</v>
      </c>
      <c r="C28" s="3" t="s">
        <v>53</v>
      </c>
      <c r="D28" s="4" t="s">
        <v>54</v>
      </c>
      <c r="E28" s="3" t="s">
        <v>31</v>
      </c>
      <c r="F28" s="21">
        <v>64673.97</v>
      </c>
      <c r="G28" s="23"/>
    </row>
    <row r="29" spans="1:7" ht="39" customHeight="1" x14ac:dyDescent="0.25">
      <c r="A29" s="3" t="s">
        <v>55</v>
      </c>
      <c r="B29" s="1">
        <v>25</v>
      </c>
      <c r="C29" s="3" t="s">
        <v>56</v>
      </c>
      <c r="D29" s="4" t="s">
        <v>57</v>
      </c>
      <c r="E29" s="3" t="s">
        <v>12</v>
      </c>
      <c r="F29" s="21">
        <v>3023145.2</v>
      </c>
      <c r="G29" s="23"/>
    </row>
    <row r="30" spans="1:7" ht="120" x14ac:dyDescent="0.25">
      <c r="A30" s="3" t="s">
        <v>58</v>
      </c>
      <c r="B30" s="1">
        <v>26</v>
      </c>
      <c r="C30" s="3" t="s">
        <v>59</v>
      </c>
      <c r="D30" s="4" t="s">
        <v>131</v>
      </c>
      <c r="E30" s="3" t="s">
        <v>8</v>
      </c>
      <c r="F30" s="21">
        <f>83577.1389+2500*12+44126.199</f>
        <v>157703.33790000001</v>
      </c>
      <c r="G30" s="23"/>
    </row>
    <row r="31" spans="1:7" ht="93" customHeight="1" x14ac:dyDescent="0.25">
      <c r="A31" s="3" t="s">
        <v>60</v>
      </c>
      <c r="B31" s="1">
        <v>27</v>
      </c>
      <c r="C31" s="3" t="s">
        <v>61</v>
      </c>
      <c r="D31" s="4" t="s">
        <v>132</v>
      </c>
      <c r="E31" s="3" t="s">
        <v>8</v>
      </c>
      <c r="F31" s="20">
        <f>4207.08+57663.170455+40202.92+1203</f>
        <v>103276.170455</v>
      </c>
      <c r="G31" s="23"/>
    </row>
    <row r="32" spans="1:7" ht="58.5" customHeight="1" x14ac:dyDescent="0.25">
      <c r="A32" s="3" t="s">
        <v>62</v>
      </c>
      <c r="B32" s="1">
        <v>28</v>
      </c>
      <c r="C32" s="3" t="s">
        <v>63</v>
      </c>
      <c r="D32" s="4" t="s">
        <v>64</v>
      </c>
      <c r="E32" s="3" t="s">
        <v>8</v>
      </c>
      <c r="F32" s="20">
        <f>70140+4244.441063</f>
        <v>74384.441063000006</v>
      </c>
      <c r="G32" s="23"/>
    </row>
    <row r="33" spans="1:7" ht="39" customHeight="1" x14ac:dyDescent="0.25">
      <c r="A33" s="3" t="s">
        <v>58</v>
      </c>
      <c r="B33" s="1">
        <v>29</v>
      </c>
      <c r="C33" s="3" t="s">
        <v>65</v>
      </c>
      <c r="D33" s="4" t="s">
        <v>66</v>
      </c>
      <c r="E33" s="3" t="s">
        <v>67</v>
      </c>
      <c r="F33" s="20">
        <v>25613</v>
      </c>
      <c r="G33" s="23"/>
    </row>
    <row r="34" spans="1:7" ht="120.75" customHeight="1" x14ac:dyDescent="0.25">
      <c r="A34" s="3" t="s">
        <v>58</v>
      </c>
      <c r="B34" s="1">
        <v>30</v>
      </c>
      <c r="C34" s="3" t="s">
        <v>68</v>
      </c>
      <c r="D34" s="2" t="s">
        <v>101</v>
      </c>
      <c r="E34" s="3" t="s">
        <v>34</v>
      </c>
      <c r="F34" s="20">
        <f>3977904+3700000</f>
        <v>7677904</v>
      </c>
      <c r="G34" s="23"/>
    </row>
    <row r="35" spans="1:7" ht="24" x14ac:dyDescent="0.25">
      <c r="A35" s="3" t="s">
        <v>58</v>
      </c>
      <c r="B35" s="1">
        <v>31</v>
      </c>
      <c r="C35" s="3" t="s">
        <v>69</v>
      </c>
      <c r="D35" s="4" t="s">
        <v>70</v>
      </c>
      <c r="E35" s="3" t="s">
        <v>67</v>
      </c>
      <c r="F35" s="20">
        <f>13775+2600</f>
        <v>16375</v>
      </c>
      <c r="G35" s="23"/>
    </row>
    <row r="36" spans="1:7" ht="63" customHeight="1" x14ac:dyDescent="0.25">
      <c r="A36" s="3" t="s">
        <v>58</v>
      </c>
      <c r="B36" s="1">
        <v>32</v>
      </c>
      <c r="C36" s="3" t="s">
        <v>71</v>
      </c>
      <c r="D36" s="4" t="s">
        <v>126</v>
      </c>
      <c r="E36" s="3" t="s">
        <v>72</v>
      </c>
      <c r="F36" s="21">
        <f>63346+2438+15</f>
        <v>65799</v>
      </c>
      <c r="G36" s="23"/>
    </row>
    <row r="37" spans="1:7" ht="120" customHeight="1" x14ac:dyDescent="0.25">
      <c r="A37" s="3" t="s">
        <v>73</v>
      </c>
      <c r="B37" s="1">
        <v>33</v>
      </c>
      <c r="C37" s="3" t="s">
        <v>74</v>
      </c>
      <c r="D37" s="2" t="s">
        <v>75</v>
      </c>
      <c r="E37" s="3" t="s">
        <v>76</v>
      </c>
      <c r="F37" s="20">
        <f>25393344+6290.68*12</f>
        <v>25468832.16</v>
      </c>
      <c r="G37" s="23"/>
    </row>
    <row r="38" spans="1:7" ht="35.25" customHeight="1" x14ac:dyDescent="0.25">
      <c r="A38" s="3" t="s">
        <v>58</v>
      </c>
      <c r="B38" s="1">
        <v>34</v>
      </c>
      <c r="C38" s="3" t="s">
        <v>77</v>
      </c>
      <c r="D38" s="4" t="s">
        <v>136</v>
      </c>
      <c r="E38" s="3" t="s">
        <v>78</v>
      </c>
      <c r="F38" s="21">
        <v>264</v>
      </c>
      <c r="G38" s="23"/>
    </row>
    <row r="39" spans="1:7" ht="32.25" customHeight="1" x14ac:dyDescent="0.25">
      <c r="A39" s="3" t="s">
        <v>58</v>
      </c>
      <c r="B39" s="1">
        <v>35</v>
      </c>
      <c r="C39" s="3" t="s">
        <v>79</v>
      </c>
      <c r="D39" s="4" t="s">
        <v>134</v>
      </c>
      <c r="E39" s="3" t="s">
        <v>78</v>
      </c>
      <c r="F39" s="21">
        <v>216</v>
      </c>
      <c r="G39" s="23"/>
    </row>
    <row r="40" spans="1:7" ht="86.25" customHeight="1" x14ac:dyDescent="0.25">
      <c r="A40" s="1" t="s">
        <v>5</v>
      </c>
      <c r="B40" s="33">
        <v>36</v>
      </c>
      <c r="C40" s="34" t="s">
        <v>80</v>
      </c>
      <c r="D40" s="2" t="s">
        <v>81</v>
      </c>
      <c r="E40" s="34" t="s">
        <v>82</v>
      </c>
      <c r="F40" s="19">
        <v>7392</v>
      </c>
      <c r="G40" s="23"/>
    </row>
    <row r="41" spans="1:7" ht="85.5" customHeight="1" x14ac:dyDescent="0.25">
      <c r="A41" s="1" t="s">
        <v>5</v>
      </c>
      <c r="B41" s="33"/>
      <c r="C41" s="34"/>
      <c r="D41" s="2" t="s">
        <v>83</v>
      </c>
      <c r="E41" s="34"/>
      <c r="F41" s="19">
        <v>5250</v>
      </c>
      <c r="G41" s="23"/>
    </row>
    <row r="42" spans="1:7" ht="78" customHeight="1" x14ac:dyDescent="0.25">
      <c r="A42" s="1" t="s">
        <v>5</v>
      </c>
      <c r="B42" s="33"/>
      <c r="C42" s="34"/>
      <c r="D42" s="2" t="s">
        <v>102</v>
      </c>
      <c r="E42" s="34"/>
      <c r="F42" s="19">
        <v>9632.5</v>
      </c>
      <c r="G42" s="23"/>
    </row>
    <row r="43" spans="1:7" ht="36.75" customHeight="1" x14ac:dyDescent="0.25">
      <c r="A43" s="3" t="s">
        <v>24</v>
      </c>
      <c r="B43" s="33"/>
      <c r="C43" s="34"/>
      <c r="D43" s="4" t="s">
        <v>84</v>
      </c>
      <c r="E43" s="34"/>
      <c r="F43" s="19">
        <v>3120</v>
      </c>
      <c r="G43" s="23"/>
    </row>
    <row r="44" spans="1:7" ht="55.5" customHeight="1" x14ac:dyDescent="0.25">
      <c r="A44" s="3" t="s">
        <v>24</v>
      </c>
      <c r="B44" s="33"/>
      <c r="C44" s="34"/>
      <c r="D44" s="4" t="s">
        <v>85</v>
      </c>
      <c r="E44" s="34"/>
      <c r="F44" s="20">
        <v>23232</v>
      </c>
      <c r="G44" s="23"/>
    </row>
    <row r="45" spans="1:7" ht="69.75" customHeight="1" x14ac:dyDescent="0.25">
      <c r="A45" s="3" t="s">
        <v>47</v>
      </c>
      <c r="B45" s="33"/>
      <c r="C45" s="34"/>
      <c r="D45" s="7" t="s">
        <v>86</v>
      </c>
      <c r="E45" s="34"/>
      <c r="F45" s="21">
        <v>10986</v>
      </c>
      <c r="G45" s="23"/>
    </row>
    <row r="46" spans="1:7" ht="74.25" customHeight="1" x14ac:dyDescent="0.25">
      <c r="A46" s="3" t="s">
        <v>47</v>
      </c>
      <c r="B46" s="33"/>
      <c r="C46" s="34"/>
      <c r="D46" s="4" t="s">
        <v>87</v>
      </c>
      <c r="E46" s="34"/>
      <c r="F46" s="21">
        <v>12672</v>
      </c>
      <c r="G46" s="23"/>
    </row>
    <row r="47" spans="1:7" ht="24" customHeight="1" x14ac:dyDescent="0.25">
      <c r="A47" s="3" t="s">
        <v>88</v>
      </c>
      <c r="B47" s="33"/>
      <c r="C47" s="34"/>
      <c r="D47" s="4" t="s">
        <v>89</v>
      </c>
      <c r="E47" s="34"/>
      <c r="F47" s="21">
        <v>4224</v>
      </c>
      <c r="G47" s="23"/>
    </row>
    <row r="48" spans="1:7" ht="24" customHeight="1" x14ac:dyDescent="0.25">
      <c r="A48" s="3" t="s">
        <v>90</v>
      </c>
      <c r="B48" s="33"/>
      <c r="C48" s="34"/>
      <c r="D48" s="4" t="s">
        <v>91</v>
      </c>
      <c r="E48" s="34"/>
      <c r="F48" s="20">
        <v>845.5</v>
      </c>
      <c r="G48" s="23"/>
    </row>
    <row r="49" spans="1:7" ht="24" customHeight="1" x14ac:dyDescent="0.25">
      <c r="A49" s="3" t="s">
        <v>58</v>
      </c>
      <c r="B49" s="33"/>
      <c r="C49" s="34"/>
      <c r="D49" s="4" t="s">
        <v>92</v>
      </c>
      <c r="E49" s="34"/>
      <c r="F49" s="20">
        <v>9275</v>
      </c>
      <c r="G49" s="23"/>
    </row>
    <row r="50" spans="1:7" ht="32.25" customHeight="1" x14ac:dyDescent="0.25">
      <c r="A50" s="3" t="s">
        <v>58</v>
      </c>
      <c r="B50" s="33"/>
      <c r="C50" s="34"/>
      <c r="D50" s="4" t="s">
        <v>127</v>
      </c>
      <c r="E50" s="34"/>
      <c r="F50" s="21">
        <v>32573</v>
      </c>
      <c r="G50" s="23"/>
    </row>
    <row r="51" spans="1:7" ht="25.5" customHeight="1" x14ac:dyDescent="0.25">
      <c r="A51" s="3" t="s">
        <v>93</v>
      </c>
      <c r="B51" s="33"/>
      <c r="C51" s="34"/>
      <c r="D51" s="4" t="s">
        <v>94</v>
      </c>
      <c r="E51" s="34"/>
      <c r="F51" s="21" t="s">
        <v>129</v>
      </c>
      <c r="G51" s="23"/>
    </row>
    <row r="52" spans="1:7" ht="43.5" customHeight="1" x14ac:dyDescent="0.25">
      <c r="A52" s="3" t="s">
        <v>73</v>
      </c>
      <c r="B52" s="1">
        <v>37</v>
      </c>
      <c r="C52" s="3" t="s">
        <v>95</v>
      </c>
      <c r="D52" s="4" t="s">
        <v>128</v>
      </c>
      <c r="E52" s="3" t="s">
        <v>103</v>
      </c>
      <c r="F52" s="21">
        <v>21120</v>
      </c>
      <c r="G52" s="23"/>
    </row>
    <row r="53" spans="1:7" ht="50.25" customHeight="1" x14ac:dyDescent="0.25">
      <c r="A53" s="6" t="s">
        <v>93</v>
      </c>
      <c r="B53" s="6">
        <v>38</v>
      </c>
      <c r="C53" s="6" t="s">
        <v>96</v>
      </c>
      <c r="D53" s="4" t="s">
        <v>97</v>
      </c>
      <c r="E53" s="3" t="s">
        <v>82</v>
      </c>
      <c r="F53" s="21" t="s">
        <v>129</v>
      </c>
      <c r="G53" s="23"/>
    </row>
    <row r="58" spans="1:7" ht="13.5" customHeight="1" x14ac:dyDescent="0.25">
      <c r="F58" s="29" t="s">
        <v>121</v>
      </c>
      <c r="G58" s="29"/>
    </row>
    <row r="59" spans="1:7" ht="18.75" customHeight="1" x14ac:dyDescent="0.25">
      <c r="F59" s="28" t="s">
        <v>122</v>
      </c>
      <c r="G59" s="28"/>
    </row>
    <row r="60" spans="1:7" ht="13.5" customHeight="1" x14ac:dyDescent="0.25">
      <c r="F60" s="29" t="s">
        <v>123</v>
      </c>
      <c r="G60" s="29"/>
    </row>
  </sheetData>
  <mergeCells count="8">
    <mergeCell ref="F59:G59"/>
    <mergeCell ref="F60:G60"/>
    <mergeCell ref="A1:G1"/>
    <mergeCell ref="A2:G3"/>
    <mergeCell ref="F58:G58"/>
    <mergeCell ref="B40:B51"/>
    <mergeCell ref="C40:C51"/>
    <mergeCell ref="E40:E51"/>
  </mergeCells>
  <phoneticPr fontId="1" type="noConversion"/>
  <pageMargins left="0.7" right="0.7" top="0.75" bottom="0.75" header="0.3" footer="0.3"/>
  <pageSetup paperSize="9" scale="89" fitToHeight="0"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
  <sheetViews>
    <sheetView workbookViewId="0">
      <selection activeCell="D12" sqref="D12"/>
    </sheetView>
  </sheetViews>
  <sheetFormatPr defaultColWidth="9" defaultRowHeight="12" x14ac:dyDescent="0.25"/>
  <cols>
    <col min="1" max="1" width="10.44140625" style="9" customWidth="1"/>
    <col min="2" max="2" width="33.77734375" style="9" customWidth="1"/>
    <col min="3" max="3" width="15.109375" style="27" bestFit="1" customWidth="1"/>
    <col min="4" max="4" width="50.44140625" style="9" bestFit="1" customWidth="1"/>
    <col min="5" max="16384" width="9" style="9"/>
  </cols>
  <sheetData>
    <row r="1" spans="1:5" ht="48.75" customHeight="1" x14ac:dyDescent="0.25">
      <c r="A1" s="35" t="s">
        <v>120</v>
      </c>
      <c r="B1" s="35"/>
      <c r="C1" s="35"/>
      <c r="D1" s="35"/>
    </row>
    <row r="2" spans="1:5" ht="27.75" customHeight="1" x14ac:dyDescent="0.25">
      <c r="A2" s="11" t="s">
        <v>1</v>
      </c>
      <c r="B2" s="11" t="s">
        <v>118</v>
      </c>
      <c r="C2" s="25" t="s">
        <v>119</v>
      </c>
      <c r="D2" s="11" t="s">
        <v>106</v>
      </c>
    </row>
    <row r="3" spans="1:5" ht="27.75" customHeight="1" x14ac:dyDescent="0.25">
      <c r="A3" s="12">
        <v>1</v>
      </c>
      <c r="B3" s="12" t="s">
        <v>107</v>
      </c>
      <c r="C3" s="26"/>
      <c r="D3" s="13" t="s">
        <v>108</v>
      </c>
    </row>
    <row r="4" spans="1:5" ht="27.75" customHeight="1" x14ac:dyDescent="0.25">
      <c r="A4" s="12">
        <v>2</v>
      </c>
      <c r="B4" s="12" t="s">
        <v>109</v>
      </c>
      <c r="C4" s="26"/>
      <c r="D4" s="12" t="s">
        <v>110</v>
      </c>
    </row>
    <row r="5" spans="1:5" ht="27.75" customHeight="1" x14ac:dyDescent="0.25">
      <c r="A5" s="12">
        <v>3</v>
      </c>
      <c r="B5" s="12" t="s">
        <v>111</v>
      </c>
      <c r="C5" s="26"/>
      <c r="D5" s="12"/>
    </row>
    <row r="6" spans="1:5" ht="27.75" customHeight="1" x14ac:dyDescent="0.25">
      <c r="A6" s="12">
        <v>4</v>
      </c>
      <c r="B6" s="12" t="s">
        <v>112</v>
      </c>
      <c r="C6" s="26"/>
      <c r="D6" s="12"/>
    </row>
    <row r="7" spans="1:5" ht="27.75" customHeight="1" x14ac:dyDescent="0.25">
      <c r="A7" s="12">
        <v>5</v>
      </c>
      <c r="B7" s="12" t="s">
        <v>113</v>
      </c>
      <c r="C7" s="26"/>
      <c r="D7" s="12"/>
    </row>
    <row r="8" spans="1:5" ht="27.75" customHeight="1" x14ac:dyDescent="0.25">
      <c r="A8" s="12">
        <v>8</v>
      </c>
      <c r="B8" s="12" t="s">
        <v>137</v>
      </c>
      <c r="C8" s="26"/>
      <c r="D8" s="15"/>
    </row>
    <row r="9" spans="1:5" ht="27.75" customHeight="1" x14ac:dyDescent="0.25">
      <c r="A9" s="12">
        <v>9</v>
      </c>
      <c r="B9" s="13" t="s">
        <v>135</v>
      </c>
      <c r="C9" s="26"/>
      <c r="D9" s="15"/>
    </row>
    <row r="10" spans="1:5" ht="27.75" customHeight="1" x14ac:dyDescent="0.25">
      <c r="A10" s="12">
        <v>10</v>
      </c>
      <c r="B10" s="13" t="s">
        <v>114</v>
      </c>
      <c r="C10" s="26"/>
      <c r="D10" s="14" t="s">
        <v>138</v>
      </c>
    </row>
    <row r="11" spans="1:5" ht="27.75" customHeight="1" x14ac:dyDescent="0.25">
      <c r="A11" s="12">
        <v>11</v>
      </c>
      <c r="B11" s="12" t="s">
        <v>115</v>
      </c>
      <c r="C11" s="26"/>
      <c r="D11" s="12" t="s">
        <v>116</v>
      </c>
    </row>
    <row r="12" spans="1:5" ht="27.75" customHeight="1" x14ac:dyDescent="0.25">
      <c r="A12" s="12">
        <v>12</v>
      </c>
      <c r="B12" s="12" t="s">
        <v>117</v>
      </c>
      <c r="C12" s="26"/>
      <c r="D12" s="12" t="s">
        <v>116</v>
      </c>
    </row>
    <row r="15" spans="1:5" ht="30" customHeight="1" x14ac:dyDescent="0.25">
      <c r="D15" s="29" t="s">
        <v>121</v>
      </c>
      <c r="E15" s="29"/>
    </row>
    <row r="16" spans="1:5" ht="30" customHeight="1" x14ac:dyDescent="0.25">
      <c r="D16" s="28" t="s">
        <v>122</v>
      </c>
      <c r="E16" s="28"/>
    </row>
    <row r="17" spans="4:5" ht="30" customHeight="1" x14ac:dyDescent="0.25">
      <c r="D17" s="29" t="s">
        <v>123</v>
      </c>
      <c r="E17" s="29"/>
    </row>
  </sheetData>
  <mergeCells count="4">
    <mergeCell ref="A1:D1"/>
    <mergeCell ref="D15:E15"/>
    <mergeCell ref="D16:E16"/>
    <mergeCell ref="D17:E17"/>
  </mergeCells>
  <phoneticPr fontId="1" type="noConversion"/>
  <pageMargins left="0.7" right="0.7" top="0.75" bottom="0.75" header="0.3" footer="0.3"/>
  <pageSetup paperSize="9" orientation="portrait" r:id="rId1"/>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报价表</vt:lpstr>
      <vt:lpstr>报价构成明细表</vt:lpstr>
    </vt:vector>
  </TitlesOfParts>
  <Company>广东中烟工业有限责任公司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何韵青</dc:creator>
  <cp:lastModifiedBy>公诚</cp:lastModifiedBy>
  <cp:lastPrinted>2026-05-08T07:08:01Z</cp:lastPrinted>
  <dcterms:created xsi:type="dcterms:W3CDTF">2026-05-08T06:07:46Z</dcterms:created>
  <dcterms:modified xsi:type="dcterms:W3CDTF">2026-05-09T02:57:56Z</dcterms:modified>
</cp:coreProperties>
</file>